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Users\DaviesLA\Objective\Objects\"/>
    </mc:Choice>
  </mc:AlternateContent>
  <xr:revisionPtr revIDLastSave="0" documentId="13_ncr:1_{ED37FBB0-9D5C-44D1-B214-106B3048F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D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B51" i="3"/>
  <c r="E25" i="3" l="1"/>
  <c r="D25" i="3"/>
  <c r="D51" i="3"/>
  <c r="C51" i="3"/>
  <c r="E51" i="3" l="1"/>
</calcChain>
</file>

<file path=xl/sharedStrings.xml><?xml version="1.0" encoding="utf-8"?>
<sst xmlns="http://schemas.openxmlformats.org/spreadsheetml/2006/main" count="57" uniqueCount="57">
  <si>
    <t xml:space="preserve">Isle of Anglesey County Council </t>
  </si>
  <si>
    <t>Gwynedd Council</t>
  </si>
  <si>
    <t>Conwy County Borough Council</t>
  </si>
  <si>
    <t>Denbighshire County Council</t>
  </si>
  <si>
    <t>Flintshire County Council</t>
  </si>
  <si>
    <t>Wrexham County Council</t>
  </si>
  <si>
    <t>Powys County Council</t>
  </si>
  <si>
    <t>Ceredigion County Council</t>
  </si>
  <si>
    <t>Pembrokeshire County Council</t>
  </si>
  <si>
    <t>Carmarthenshire County Council</t>
  </si>
  <si>
    <t>The City and County of Swansea</t>
  </si>
  <si>
    <t xml:space="preserve">Neath Port Talbot County Borough Council </t>
  </si>
  <si>
    <t>Bridgend County Borough Council</t>
  </si>
  <si>
    <t>The Vale of Glamorgan County Council</t>
  </si>
  <si>
    <t>Rhondda Cynon Taff County Borough Council</t>
  </si>
  <si>
    <t>Merthyr Tydfil County Borough Council</t>
  </si>
  <si>
    <t>Caerphilly County Borough Council</t>
  </si>
  <si>
    <t>Blaenau Gwent County Borough Council</t>
  </si>
  <si>
    <t>Torfaen County Borough Council</t>
  </si>
  <si>
    <t>Monmouthshire County Council</t>
  </si>
  <si>
    <t>Newport City Council</t>
  </si>
  <si>
    <t>Cardiff County Council</t>
  </si>
  <si>
    <t>Local Authority</t>
  </si>
  <si>
    <t>Annex C</t>
  </si>
  <si>
    <t>Atodiad C</t>
  </si>
  <si>
    <t>Awdurdod Lleol</t>
  </si>
  <si>
    <t>Cyngor Sir Ynys Môn</t>
  </si>
  <si>
    <t xml:space="preserve">Cyngor Gwynedd </t>
  </si>
  <si>
    <t xml:space="preserve">Cyngor Bwrdeistref Sirol Conwy </t>
  </si>
  <si>
    <t>Cyngor Sir Ddinbych</t>
  </si>
  <si>
    <t>Cyngor Sir y Fflint</t>
  </si>
  <si>
    <t>Cyngor Sir Wrecsam</t>
  </si>
  <si>
    <t>Cyngor Sir Powys</t>
  </si>
  <si>
    <t>Cyngor Sir Ceredigion</t>
  </si>
  <si>
    <t>Cyngor Sir Benfro</t>
  </si>
  <si>
    <t>Cyngor Sir Gaerfyrddin</t>
  </si>
  <si>
    <t>Dinas a Sir Abertawe</t>
  </si>
  <si>
    <t>Cyngor Bwrdeistref Sirol Castell-nedd Port Talbot</t>
  </si>
  <si>
    <t>Cyngor Bwrdeistref Sirol Pen-y-Bont ar Ogwr</t>
  </si>
  <si>
    <t>Cyngor Sir Bro Morgannwg</t>
  </si>
  <si>
    <t xml:space="preserve">Cyngor Bwrdesitref Sirol Rhondda Cynon Taf </t>
  </si>
  <si>
    <t>Cyngor Bwrdeistref Sirol Merthyr Tudful</t>
  </si>
  <si>
    <t xml:space="preserve">Cyngor Bwrdeistref Sirol Caerffili </t>
  </si>
  <si>
    <t>Cyngor Bwrdeistref Sirol Blaenau Gwent</t>
  </si>
  <si>
    <t>Cyngor Bwrdeistref Sirol Torfaen</t>
  </si>
  <si>
    <t>Cyngor Sir Fynwy</t>
  </si>
  <si>
    <t>Cyngor Dinas Casnewydd</t>
  </si>
  <si>
    <t>Cyngor Sir Caerdydd</t>
  </si>
  <si>
    <t>Allocation 2023-24</t>
  </si>
  <si>
    <t>Total 2022-23 Allocation</t>
  </si>
  <si>
    <t>Variance to 2022-23 £</t>
  </si>
  <si>
    <t>Variance to 2022-23 %</t>
  </si>
  <si>
    <t>Amrywiad o 2022-23 £</t>
  </si>
  <si>
    <t>Amrywiad o 2022-23 %</t>
  </si>
  <si>
    <t>Cyfanswm dyraniad 2022-23</t>
  </si>
  <si>
    <t>Dyraniad 2023-24</t>
  </si>
  <si>
    <t>Cyfanswm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</si>
</sst>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C5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7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164" fontId="8" fillId="4" borderId="3" xfId="0" applyNumberFormat="1" applyFont="1" applyFill="1" applyBorder="1" applyAlignment="1">
      <alignment vertical="top"/>
    </xf>
    <xf numFmtId="164" fontId="8" fillId="5" borderId="3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vertical="top"/>
    </xf>
    <xf numFmtId="164" fontId="5" fillId="3" borderId="3" xfId="0" applyNumberFormat="1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0" fontId="8" fillId="5" borderId="1" xfId="0" applyNumberFormat="1" applyFont="1" applyFill="1" applyBorder="1" applyAlignment="1">
      <alignment vertical="top"/>
    </xf>
    <xf numFmtId="10" fontId="5" fillId="2" borderId="1" xfId="0" applyNumberFormat="1" applyFont="1" applyFill="1" applyBorder="1" applyAlignment="1">
      <alignment vertical="top"/>
    </xf>
    <xf numFmtId="10" fontId="5" fillId="3" borderId="1" xfId="0" applyNumberFormat="1" applyFont="1" applyFill="1" applyBorder="1" applyAlignment="1">
      <alignment vertical="top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5e101640c44d489c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ADDC-9C38-45AB-89A2-87C636539F17}">
  <dimension ref="A1:G81"/>
  <sheetViews>
    <sheetView tabSelected="1" zoomScaleNormal="100" workbookViewId="0"/>
  </sheetViews>
  <sheetFormatPr defaultRowHeight="15" x14ac:dyDescent="0.2"/>
  <cols>
    <col min="1" max="1" width="36.77734375" style="1" customWidth="1"/>
    <col min="2" max="2" width="12.44140625" customWidth="1"/>
    <col min="3" max="3" width="12.33203125" customWidth="1"/>
    <col min="4" max="4" width="10.5546875" customWidth="1"/>
    <col min="5" max="5" width="11.21875" customWidth="1"/>
    <col min="6" max="6" width="10.88671875" bestFit="1" customWidth="1"/>
  </cols>
  <sheetData>
    <row r="1" spans="1:7" ht="15.75" x14ac:dyDescent="0.25">
      <c r="A1"/>
      <c r="G1" s="2" t="s">
        <v>24</v>
      </c>
    </row>
    <row r="2" spans="1:7" ht="30" x14ac:dyDescent="0.2">
      <c r="A2" s="3" t="s">
        <v>25</v>
      </c>
      <c r="B2" s="4" t="s">
        <v>54</v>
      </c>
      <c r="C2" s="5" t="s">
        <v>55</v>
      </c>
      <c r="D2" s="5" t="s">
        <v>52</v>
      </c>
      <c r="E2" s="5" t="s">
        <v>53</v>
      </c>
    </row>
    <row r="3" spans="1:7" x14ac:dyDescent="0.2">
      <c r="A3" s="6" t="s">
        <v>43</v>
      </c>
      <c r="B3" s="7">
        <v>268098.60000000003</v>
      </c>
      <c r="C3" s="8">
        <v>268099</v>
      </c>
      <c r="D3" s="8">
        <f>C3-B3</f>
        <v>0.3999999999650754</v>
      </c>
      <c r="E3" s="15">
        <f>SUM(C3-B3)/B3</f>
        <v>1.4919883951839934E-6</v>
      </c>
      <c r="F3" s="18"/>
    </row>
    <row r="4" spans="1:7" x14ac:dyDescent="0.2">
      <c r="A4" s="6" t="s">
        <v>38</v>
      </c>
      <c r="B4" s="7">
        <v>256951.80000000002</v>
      </c>
      <c r="C4" s="8">
        <v>265945</v>
      </c>
      <c r="D4" s="8">
        <f t="shared" ref="D4:D24" si="0">C4-B4</f>
        <v>8993.1999999999825</v>
      </c>
      <c r="E4" s="15">
        <f t="shared" ref="E4:E24" si="1">SUM(C4-B4)/B4</f>
        <v>3.4999560228805487E-2</v>
      </c>
      <c r="F4" s="18"/>
    </row>
    <row r="5" spans="1:7" x14ac:dyDescent="0.2">
      <c r="A5" s="6" t="s">
        <v>42</v>
      </c>
      <c r="B5" s="7">
        <v>354250.05</v>
      </c>
      <c r="C5" s="8">
        <v>366649</v>
      </c>
      <c r="D5" s="8">
        <f t="shared" si="0"/>
        <v>12398.950000000012</v>
      </c>
      <c r="E5" s="15">
        <f t="shared" si="1"/>
        <v>3.5000559632948569E-2</v>
      </c>
      <c r="F5" s="18"/>
    </row>
    <row r="6" spans="1:7" x14ac:dyDescent="0.2">
      <c r="A6" s="6" t="s">
        <v>47</v>
      </c>
      <c r="B6" s="7">
        <v>1034881.442175</v>
      </c>
      <c r="C6" s="8">
        <v>1034881</v>
      </c>
      <c r="D6" s="8">
        <f t="shared" si="0"/>
        <v>-0.44217499997466803</v>
      </c>
      <c r="E6" s="15">
        <f t="shared" si="1"/>
        <v>-4.272711655214855E-7</v>
      </c>
      <c r="F6" s="18"/>
    </row>
    <row r="7" spans="1:7" x14ac:dyDescent="0.2">
      <c r="A7" s="6" t="s">
        <v>35</v>
      </c>
      <c r="B7" s="7">
        <v>321777.75</v>
      </c>
      <c r="C7" s="8">
        <v>333040</v>
      </c>
      <c r="D7" s="8">
        <f t="shared" si="0"/>
        <v>11262.25</v>
      </c>
      <c r="E7" s="15">
        <f t="shared" si="1"/>
        <v>3.5000089347383405E-2</v>
      </c>
      <c r="F7" s="18"/>
    </row>
    <row r="8" spans="1:7" x14ac:dyDescent="0.2">
      <c r="A8" s="6" t="s">
        <v>33</v>
      </c>
      <c r="B8" s="7">
        <v>105834.75</v>
      </c>
      <c r="C8" s="8">
        <v>109539</v>
      </c>
      <c r="D8" s="8">
        <f t="shared" si="0"/>
        <v>3704.25</v>
      </c>
      <c r="E8" s="15">
        <f t="shared" si="1"/>
        <v>3.5000318893369145E-2</v>
      </c>
      <c r="F8" s="18"/>
    </row>
    <row r="9" spans="1:7" x14ac:dyDescent="0.2">
      <c r="A9" s="6" t="s">
        <v>28</v>
      </c>
      <c r="B9" s="7">
        <v>199482.15</v>
      </c>
      <c r="C9" s="8">
        <v>206464</v>
      </c>
      <c r="D9" s="8">
        <f t="shared" si="0"/>
        <v>6981.8500000000058</v>
      </c>
      <c r="E9" s="15">
        <f t="shared" si="1"/>
        <v>3.4999873422258611E-2</v>
      </c>
      <c r="F9" s="18"/>
    </row>
    <row r="10" spans="1:7" x14ac:dyDescent="0.2">
      <c r="A10" s="6" t="s">
        <v>29</v>
      </c>
      <c r="B10" s="7">
        <v>161039.55000000002</v>
      </c>
      <c r="C10" s="8">
        <v>166676</v>
      </c>
      <c r="D10" s="8">
        <f t="shared" si="0"/>
        <v>5636.4499999999825</v>
      </c>
      <c r="E10" s="15">
        <f t="shared" si="1"/>
        <v>3.5000408284797009E-2</v>
      </c>
      <c r="F10" s="18"/>
    </row>
    <row r="11" spans="1:7" x14ac:dyDescent="0.2">
      <c r="A11" s="6" t="s">
        <v>30</v>
      </c>
      <c r="B11" s="7">
        <v>256442.55000000002</v>
      </c>
      <c r="C11" s="8">
        <v>265418</v>
      </c>
      <c r="D11" s="8">
        <f t="shared" si="0"/>
        <v>8975.4499999999825</v>
      </c>
      <c r="E11" s="15">
        <f t="shared" si="1"/>
        <v>3.4999846944276533E-2</v>
      </c>
      <c r="F11" s="18"/>
    </row>
    <row r="12" spans="1:7" x14ac:dyDescent="0.2">
      <c r="A12" s="6" t="s">
        <v>27</v>
      </c>
      <c r="B12" s="7">
        <v>188809.95</v>
      </c>
      <c r="C12" s="8">
        <v>195418</v>
      </c>
      <c r="D12" s="8">
        <f t="shared" si="0"/>
        <v>6608.0499999999884</v>
      </c>
      <c r="E12" s="15">
        <f t="shared" si="1"/>
        <v>3.4998420369265433E-2</v>
      </c>
      <c r="F12" s="18"/>
    </row>
    <row r="13" spans="1:7" x14ac:dyDescent="0.2">
      <c r="A13" s="6" t="s">
        <v>26</v>
      </c>
      <c r="B13" s="7">
        <v>114059.40000000001</v>
      </c>
      <c r="C13" s="8">
        <v>118051</v>
      </c>
      <c r="D13" s="8">
        <f t="shared" si="0"/>
        <v>3991.5999999999913</v>
      </c>
      <c r="E13" s="15">
        <f t="shared" si="1"/>
        <v>3.4995800433808968E-2</v>
      </c>
      <c r="F13" s="18"/>
    </row>
    <row r="14" spans="1:7" x14ac:dyDescent="0.2">
      <c r="A14" s="6" t="s">
        <v>41</v>
      </c>
      <c r="B14" s="7">
        <v>123739.35</v>
      </c>
      <c r="C14" s="8">
        <v>128070</v>
      </c>
      <c r="D14" s="8">
        <f t="shared" si="0"/>
        <v>4330.6499999999942</v>
      </c>
      <c r="E14" s="15">
        <f t="shared" si="1"/>
        <v>3.4998163478311417E-2</v>
      </c>
      <c r="F14" s="18"/>
    </row>
    <row r="15" spans="1:7" x14ac:dyDescent="0.2">
      <c r="A15" s="6" t="s">
        <v>45</v>
      </c>
      <c r="B15" s="7">
        <v>132836.55000000002</v>
      </c>
      <c r="C15" s="8">
        <v>137486</v>
      </c>
      <c r="D15" s="8">
        <f t="shared" si="0"/>
        <v>4649.4499999999825</v>
      </c>
      <c r="E15" s="15">
        <f t="shared" si="1"/>
        <v>3.5001285414292843E-2</v>
      </c>
      <c r="F15" s="18"/>
    </row>
    <row r="16" spans="1:7" x14ac:dyDescent="0.2">
      <c r="A16" s="6" t="s">
        <v>37</v>
      </c>
      <c r="B16" s="7">
        <v>279188.7</v>
      </c>
      <c r="C16" s="8">
        <v>288960</v>
      </c>
      <c r="D16" s="8">
        <f t="shared" si="0"/>
        <v>9771.2999999999884</v>
      </c>
      <c r="E16" s="15">
        <f t="shared" si="1"/>
        <v>3.4998909339812062E-2</v>
      </c>
      <c r="F16" s="18"/>
    </row>
    <row r="17" spans="1:7" x14ac:dyDescent="0.2">
      <c r="A17" s="6" t="s">
        <v>46</v>
      </c>
      <c r="B17" s="7">
        <v>315000</v>
      </c>
      <c r="C17" s="8">
        <v>315000</v>
      </c>
      <c r="D17" s="8">
        <f t="shared" si="0"/>
        <v>0</v>
      </c>
      <c r="E17" s="15">
        <f t="shared" si="1"/>
        <v>0</v>
      </c>
      <c r="F17" s="18"/>
    </row>
    <row r="18" spans="1:7" x14ac:dyDescent="0.2">
      <c r="A18" s="6" t="s">
        <v>34</v>
      </c>
      <c r="B18" s="7">
        <v>438218.55000000005</v>
      </c>
      <c r="C18" s="8">
        <v>438219</v>
      </c>
      <c r="D18" s="8">
        <f t="shared" si="0"/>
        <v>0.44999999995343387</v>
      </c>
      <c r="E18" s="15">
        <f t="shared" si="1"/>
        <v>1.0268848727499869E-6</v>
      </c>
      <c r="F18" s="18"/>
    </row>
    <row r="19" spans="1:7" x14ac:dyDescent="0.2">
      <c r="A19" s="6" t="s">
        <v>32</v>
      </c>
      <c r="B19" s="7">
        <v>221291.7</v>
      </c>
      <c r="C19" s="8">
        <v>229037</v>
      </c>
      <c r="D19" s="8">
        <f t="shared" si="0"/>
        <v>7745.2999999999884</v>
      </c>
      <c r="E19" s="15">
        <f t="shared" si="1"/>
        <v>3.5000408962468942E-2</v>
      </c>
      <c r="F19" s="18"/>
    </row>
    <row r="20" spans="1:7" x14ac:dyDescent="0.2">
      <c r="A20" s="6" t="s">
        <v>40</v>
      </c>
      <c r="B20" s="7">
        <v>464392.95</v>
      </c>
      <c r="C20" s="8">
        <v>480647</v>
      </c>
      <c r="D20" s="8">
        <f t="shared" si="0"/>
        <v>16254.049999999988</v>
      </c>
      <c r="E20" s="15">
        <f t="shared" si="1"/>
        <v>3.5000639006255344E-2</v>
      </c>
      <c r="F20" s="18"/>
    </row>
    <row r="21" spans="1:7" x14ac:dyDescent="0.2">
      <c r="A21" s="6" t="s">
        <v>36</v>
      </c>
      <c r="B21" s="7">
        <v>383330.85000000003</v>
      </c>
      <c r="C21" s="8">
        <v>396747</v>
      </c>
      <c r="D21" s="8">
        <f t="shared" si="0"/>
        <v>13416.149999999965</v>
      </c>
      <c r="E21" s="15">
        <f t="shared" si="1"/>
        <v>3.4998878905780642E-2</v>
      </c>
      <c r="F21" s="18"/>
    </row>
    <row r="22" spans="1:7" x14ac:dyDescent="0.2">
      <c r="A22" s="6" t="s">
        <v>39</v>
      </c>
      <c r="B22" s="7">
        <v>181885.2</v>
      </c>
      <c r="C22" s="8">
        <v>188251</v>
      </c>
      <c r="D22" s="8">
        <f t="shared" si="0"/>
        <v>6365.7999999999884</v>
      </c>
      <c r="E22" s="15">
        <f t="shared" si="1"/>
        <v>3.4998999368832585E-2</v>
      </c>
      <c r="F22" s="18"/>
    </row>
    <row r="23" spans="1:7" x14ac:dyDescent="0.2">
      <c r="A23" s="6" t="s">
        <v>44</v>
      </c>
      <c r="B23" s="7">
        <v>171186.75</v>
      </c>
      <c r="C23" s="8">
        <v>177178</v>
      </c>
      <c r="D23" s="8">
        <f t="shared" si="0"/>
        <v>5991.25</v>
      </c>
      <c r="E23" s="15">
        <f t="shared" si="1"/>
        <v>3.4998327849556116E-2</v>
      </c>
      <c r="F23" s="18"/>
    </row>
    <row r="24" spans="1:7" x14ac:dyDescent="0.2">
      <c r="A24" s="6" t="s">
        <v>31</v>
      </c>
      <c r="B24" s="7">
        <v>236338.2</v>
      </c>
      <c r="C24" s="8">
        <v>244610</v>
      </c>
      <c r="D24" s="8">
        <f t="shared" si="0"/>
        <v>8271.7999999999884</v>
      </c>
      <c r="E24" s="15">
        <f t="shared" si="1"/>
        <v>3.4999843444690648E-2</v>
      </c>
      <c r="F24" s="18"/>
    </row>
    <row r="25" spans="1:7" x14ac:dyDescent="0.2">
      <c r="A25" s="9" t="s">
        <v>56</v>
      </c>
      <c r="B25" s="10">
        <f>SUM(B3:B24)</f>
        <v>6209036.7921750005</v>
      </c>
      <c r="C25" s="11">
        <f>SUM(C3:C24)</f>
        <v>6354385</v>
      </c>
      <c r="D25" s="11">
        <f>SUM(D3:D24)</f>
        <v>145348.20782499976</v>
      </c>
      <c r="E25" s="17">
        <f>SUM(C25-B25)/B25</f>
        <v>2.3409139402777574E-2</v>
      </c>
    </row>
    <row r="26" spans="1:7" ht="15.75" x14ac:dyDescent="0.25">
      <c r="A26" s="12"/>
      <c r="G26" s="2" t="s">
        <v>23</v>
      </c>
    </row>
    <row r="27" spans="1:7" x14ac:dyDescent="0.2">
      <c r="A27" s="13"/>
      <c r="B27" s="14"/>
      <c r="C27" s="14"/>
      <c r="D27" s="14"/>
    </row>
    <row r="28" spans="1:7" ht="30" x14ac:dyDescent="0.2">
      <c r="A28" s="3" t="s">
        <v>22</v>
      </c>
      <c r="B28" s="4" t="s">
        <v>49</v>
      </c>
      <c r="C28" s="5" t="s">
        <v>48</v>
      </c>
      <c r="D28" s="5" t="s">
        <v>50</v>
      </c>
      <c r="E28" s="5" t="s">
        <v>51</v>
      </c>
    </row>
    <row r="29" spans="1:7" x14ac:dyDescent="0.2">
      <c r="A29" s="6" t="s">
        <v>17</v>
      </c>
      <c r="B29" s="7">
        <v>268098.60000000003</v>
      </c>
      <c r="C29" s="8">
        <v>268099</v>
      </c>
      <c r="D29" s="8">
        <f>C29-B29</f>
        <v>0.3999999999650754</v>
      </c>
      <c r="E29" s="15">
        <f>SUM(C29-B29)/B29</f>
        <v>1.4919883951839934E-6</v>
      </c>
    </row>
    <row r="30" spans="1:7" x14ac:dyDescent="0.2">
      <c r="A30" s="6" t="s">
        <v>12</v>
      </c>
      <c r="B30" s="7">
        <v>256951.80000000002</v>
      </c>
      <c r="C30" s="8">
        <v>265945</v>
      </c>
      <c r="D30" s="8">
        <f t="shared" ref="D30:D50" si="2">C30-B30</f>
        <v>8993.1999999999825</v>
      </c>
      <c r="E30" s="15">
        <f t="shared" ref="E30:E51" si="3">SUM(C30-B30)/B30</f>
        <v>3.4999560228805487E-2</v>
      </c>
    </row>
    <row r="31" spans="1:7" x14ac:dyDescent="0.2">
      <c r="A31" s="6" t="s">
        <v>16</v>
      </c>
      <c r="B31" s="7">
        <v>354250.05</v>
      </c>
      <c r="C31" s="8">
        <v>366649</v>
      </c>
      <c r="D31" s="8">
        <f t="shared" si="2"/>
        <v>12398.950000000012</v>
      </c>
      <c r="E31" s="15">
        <f t="shared" si="3"/>
        <v>3.5000559632948569E-2</v>
      </c>
    </row>
    <row r="32" spans="1:7" x14ac:dyDescent="0.2">
      <c r="A32" s="6" t="s">
        <v>21</v>
      </c>
      <c r="B32" s="7">
        <v>1034881.442175</v>
      </c>
      <c r="C32" s="8">
        <v>1034881</v>
      </c>
      <c r="D32" s="8">
        <f t="shared" si="2"/>
        <v>-0.44217499997466803</v>
      </c>
      <c r="E32" s="15">
        <f t="shared" si="3"/>
        <v>-4.272711655214855E-7</v>
      </c>
    </row>
    <row r="33" spans="1:5" x14ac:dyDescent="0.2">
      <c r="A33" s="6" t="s">
        <v>9</v>
      </c>
      <c r="B33" s="7">
        <v>321777.75</v>
      </c>
      <c r="C33" s="8">
        <v>333040</v>
      </c>
      <c r="D33" s="8">
        <f t="shared" si="2"/>
        <v>11262.25</v>
      </c>
      <c r="E33" s="15">
        <f t="shared" si="3"/>
        <v>3.5000089347383405E-2</v>
      </c>
    </row>
    <row r="34" spans="1:5" x14ac:dyDescent="0.2">
      <c r="A34" s="6" t="s">
        <v>7</v>
      </c>
      <c r="B34" s="7">
        <v>105834.75</v>
      </c>
      <c r="C34" s="8">
        <v>109539</v>
      </c>
      <c r="D34" s="8">
        <f t="shared" si="2"/>
        <v>3704.25</v>
      </c>
      <c r="E34" s="15">
        <f t="shared" si="3"/>
        <v>3.5000318893369145E-2</v>
      </c>
    </row>
    <row r="35" spans="1:5" x14ac:dyDescent="0.2">
      <c r="A35" s="6" t="s">
        <v>2</v>
      </c>
      <c r="B35" s="7">
        <v>199482.15</v>
      </c>
      <c r="C35" s="8">
        <v>206464</v>
      </c>
      <c r="D35" s="8">
        <f t="shared" si="2"/>
        <v>6981.8500000000058</v>
      </c>
      <c r="E35" s="15">
        <f t="shared" si="3"/>
        <v>3.4999873422258611E-2</v>
      </c>
    </row>
    <row r="36" spans="1:5" x14ac:dyDescent="0.2">
      <c r="A36" s="6" t="s">
        <v>3</v>
      </c>
      <c r="B36" s="7">
        <v>161039.55000000002</v>
      </c>
      <c r="C36" s="8">
        <v>166676</v>
      </c>
      <c r="D36" s="8">
        <f t="shared" si="2"/>
        <v>5636.4499999999825</v>
      </c>
      <c r="E36" s="15">
        <f t="shared" si="3"/>
        <v>3.5000408284797009E-2</v>
      </c>
    </row>
    <row r="37" spans="1:5" x14ac:dyDescent="0.2">
      <c r="A37" s="6" t="s">
        <v>4</v>
      </c>
      <c r="B37" s="7">
        <v>256442.55000000002</v>
      </c>
      <c r="C37" s="8">
        <v>265418</v>
      </c>
      <c r="D37" s="8">
        <f t="shared" si="2"/>
        <v>8975.4499999999825</v>
      </c>
      <c r="E37" s="15">
        <f t="shared" si="3"/>
        <v>3.4999846944276533E-2</v>
      </c>
    </row>
    <row r="38" spans="1:5" x14ac:dyDescent="0.2">
      <c r="A38" s="6" t="s">
        <v>1</v>
      </c>
      <c r="B38" s="7">
        <v>188809.95</v>
      </c>
      <c r="C38" s="8">
        <v>195418</v>
      </c>
      <c r="D38" s="8">
        <f t="shared" si="2"/>
        <v>6608.0499999999884</v>
      </c>
      <c r="E38" s="15">
        <f t="shared" si="3"/>
        <v>3.4998420369265433E-2</v>
      </c>
    </row>
    <row r="39" spans="1:5" x14ac:dyDescent="0.2">
      <c r="A39" s="6" t="s">
        <v>0</v>
      </c>
      <c r="B39" s="7">
        <v>114059.40000000001</v>
      </c>
      <c r="C39" s="8">
        <v>118051</v>
      </c>
      <c r="D39" s="8">
        <f t="shared" si="2"/>
        <v>3991.5999999999913</v>
      </c>
      <c r="E39" s="15">
        <f t="shared" si="3"/>
        <v>3.4995800433808968E-2</v>
      </c>
    </row>
    <row r="40" spans="1:5" x14ac:dyDescent="0.2">
      <c r="A40" s="6" t="s">
        <v>15</v>
      </c>
      <c r="B40" s="7">
        <v>123739.35</v>
      </c>
      <c r="C40" s="8">
        <v>128070</v>
      </c>
      <c r="D40" s="8">
        <f t="shared" si="2"/>
        <v>4330.6499999999942</v>
      </c>
      <c r="E40" s="15">
        <f t="shared" si="3"/>
        <v>3.4998163478311417E-2</v>
      </c>
    </row>
    <row r="41" spans="1:5" x14ac:dyDescent="0.2">
      <c r="A41" s="6" t="s">
        <v>19</v>
      </c>
      <c r="B41" s="7">
        <v>132836.55000000002</v>
      </c>
      <c r="C41" s="8">
        <v>137486</v>
      </c>
      <c r="D41" s="8">
        <f t="shared" si="2"/>
        <v>4649.4499999999825</v>
      </c>
      <c r="E41" s="15">
        <f t="shared" si="3"/>
        <v>3.5001285414292843E-2</v>
      </c>
    </row>
    <row r="42" spans="1:5" x14ac:dyDescent="0.2">
      <c r="A42" s="6" t="s">
        <v>11</v>
      </c>
      <c r="B42" s="7">
        <v>279188.7</v>
      </c>
      <c r="C42" s="8">
        <v>288960</v>
      </c>
      <c r="D42" s="8">
        <f t="shared" si="2"/>
        <v>9771.2999999999884</v>
      </c>
      <c r="E42" s="15">
        <f t="shared" si="3"/>
        <v>3.4998909339812062E-2</v>
      </c>
    </row>
    <row r="43" spans="1:5" x14ac:dyDescent="0.2">
      <c r="A43" s="6" t="s">
        <v>20</v>
      </c>
      <c r="B43" s="7">
        <v>315000</v>
      </c>
      <c r="C43" s="8">
        <v>315000</v>
      </c>
      <c r="D43" s="8">
        <f t="shared" si="2"/>
        <v>0</v>
      </c>
      <c r="E43" s="15">
        <f t="shared" si="3"/>
        <v>0</v>
      </c>
    </row>
    <row r="44" spans="1:5" x14ac:dyDescent="0.2">
      <c r="A44" s="6" t="s">
        <v>8</v>
      </c>
      <c r="B44" s="7">
        <v>438218.55000000005</v>
      </c>
      <c r="C44" s="8">
        <v>438219</v>
      </c>
      <c r="D44" s="8">
        <f t="shared" si="2"/>
        <v>0.44999999995343387</v>
      </c>
      <c r="E44" s="15">
        <f t="shared" si="3"/>
        <v>1.0268848727499869E-6</v>
      </c>
    </row>
    <row r="45" spans="1:5" x14ac:dyDescent="0.2">
      <c r="A45" s="6" t="s">
        <v>6</v>
      </c>
      <c r="B45" s="7">
        <v>221291.7</v>
      </c>
      <c r="C45" s="8">
        <v>229037</v>
      </c>
      <c r="D45" s="8">
        <f t="shared" si="2"/>
        <v>7745.2999999999884</v>
      </c>
      <c r="E45" s="15">
        <f t="shared" si="3"/>
        <v>3.5000408962468942E-2</v>
      </c>
    </row>
    <row r="46" spans="1:5" x14ac:dyDescent="0.2">
      <c r="A46" s="6" t="s">
        <v>14</v>
      </c>
      <c r="B46" s="7">
        <v>464392.95</v>
      </c>
      <c r="C46" s="8">
        <v>480647</v>
      </c>
      <c r="D46" s="8">
        <f t="shared" si="2"/>
        <v>16254.049999999988</v>
      </c>
      <c r="E46" s="15">
        <f t="shared" si="3"/>
        <v>3.5000639006255344E-2</v>
      </c>
    </row>
    <row r="47" spans="1:5" x14ac:dyDescent="0.2">
      <c r="A47" s="6" t="s">
        <v>10</v>
      </c>
      <c r="B47" s="7">
        <v>383330.85000000003</v>
      </c>
      <c r="C47" s="8">
        <v>396747</v>
      </c>
      <c r="D47" s="8">
        <f t="shared" si="2"/>
        <v>13416.149999999965</v>
      </c>
      <c r="E47" s="15">
        <f t="shared" si="3"/>
        <v>3.4998878905780642E-2</v>
      </c>
    </row>
    <row r="48" spans="1:5" x14ac:dyDescent="0.2">
      <c r="A48" s="6" t="s">
        <v>13</v>
      </c>
      <c r="B48" s="7">
        <v>181885.2</v>
      </c>
      <c r="C48" s="8">
        <v>188251</v>
      </c>
      <c r="D48" s="8">
        <f t="shared" si="2"/>
        <v>6365.7999999999884</v>
      </c>
      <c r="E48" s="15">
        <f t="shared" si="3"/>
        <v>3.4998999368832585E-2</v>
      </c>
    </row>
    <row r="49" spans="1:7" x14ac:dyDescent="0.2">
      <c r="A49" s="6" t="s">
        <v>18</v>
      </c>
      <c r="B49" s="7">
        <v>171186.75</v>
      </c>
      <c r="C49" s="8">
        <v>177178</v>
      </c>
      <c r="D49" s="8">
        <f t="shared" si="2"/>
        <v>5991.25</v>
      </c>
      <c r="E49" s="15">
        <f t="shared" si="3"/>
        <v>3.4998327849556116E-2</v>
      </c>
    </row>
    <row r="50" spans="1:7" x14ac:dyDescent="0.2">
      <c r="A50" s="6" t="s">
        <v>5</v>
      </c>
      <c r="B50" s="7">
        <v>236338.2</v>
      </c>
      <c r="C50" s="8">
        <v>244610</v>
      </c>
      <c r="D50" s="8">
        <f t="shared" si="2"/>
        <v>8271.7999999999884</v>
      </c>
      <c r="E50" s="15">
        <f t="shared" si="3"/>
        <v>3.4999843444690648E-2</v>
      </c>
    </row>
    <row r="51" spans="1:7" x14ac:dyDescent="0.2">
      <c r="A51" s="9"/>
      <c r="B51" s="10">
        <f>SUM(B29:B50)</f>
        <v>6209036.7921750005</v>
      </c>
      <c r="C51" s="10">
        <f t="shared" ref="C51:D51" si="4">SUM(C29:C50)</f>
        <v>6354385</v>
      </c>
      <c r="D51" s="10">
        <f t="shared" si="4"/>
        <v>145348.20782499976</v>
      </c>
      <c r="E51" s="16">
        <f t="shared" si="3"/>
        <v>2.3409139402777574E-2</v>
      </c>
    </row>
    <row r="53" spans="1:7" ht="15.75" x14ac:dyDescent="0.25">
      <c r="A53" s="2"/>
      <c r="B53" s="2"/>
      <c r="C53" s="2"/>
      <c r="D53" s="2"/>
      <c r="E53" s="2"/>
      <c r="F53" s="2"/>
      <c r="G53" s="2"/>
    </row>
    <row r="54" spans="1:7" x14ac:dyDescent="0.2">
      <c r="A54"/>
    </row>
    <row r="55" spans="1:7" x14ac:dyDescent="0.2">
      <c r="A55"/>
    </row>
    <row r="56" spans="1:7" x14ac:dyDescent="0.2">
      <c r="A56"/>
    </row>
    <row r="57" spans="1:7" x14ac:dyDescent="0.2">
      <c r="A57"/>
    </row>
    <row r="58" spans="1:7" x14ac:dyDescent="0.2">
      <c r="A58"/>
    </row>
    <row r="59" spans="1:7" x14ac:dyDescent="0.2">
      <c r="A59"/>
    </row>
    <row r="60" spans="1:7" x14ac:dyDescent="0.2">
      <c r="A60"/>
    </row>
    <row r="61" spans="1:7" x14ac:dyDescent="0.2">
      <c r="A61"/>
    </row>
    <row r="62" spans="1:7" x14ac:dyDescent="0.2">
      <c r="A62"/>
    </row>
    <row r="63" spans="1:7" x14ac:dyDescent="0.2">
      <c r="A63"/>
    </row>
    <row r="64" spans="1:7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</sheetData>
  <pageMargins left="0.7" right="0.7" top="0.75" bottom="0.75" header="0.3" footer="0.3"/>
  <pageSetup paperSize="9" orientation="portrait"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FF3C5B18883D4E21973B57C2EEED7FD1" version="1.0.0">
  <systemFields>
    <field name="Objective-Id">
      <value order="0">A44022155</value>
    </field>
    <field name="Objective-Title">
      <value order="0">ACL Allocations 2023-24 - Annex C</value>
    </field>
    <field name="Objective-Description">
      <value order="0"/>
    </field>
    <field name="Objective-CreationStamp">
      <value order="0">2023-02-09T09:48:28Z</value>
    </field>
    <field name="Objective-IsApproved">
      <value order="0">false</value>
    </field>
    <field name="Objective-IsPublished">
      <value order="0">true</value>
    </field>
    <field name="Objective-DatePublished">
      <value order="0">2023-03-03T10:35:53Z</value>
    </field>
    <field name="Objective-ModificationStamp">
      <value order="0">2023-03-03T10:35:53Z</value>
    </field>
    <field name="Objective-Owner">
      <value order="0">Davies, Lynda A (ESJWL - SHELL - Further Education and Apprenticeships)</value>
    </field>
    <field name="Objective-Path">
      <value order="0">Objective Global Folder:#Business File Plan:WG Organisational Groups:NEW - Post April 2022 - Education, Social Justice &amp; Welsh Language:Education, Social Justice &amp; Welsh Language (ESJWL) - SHELL - Further Education &amp; Apprenticeships:1 - Save:Divisional Administration:FEAD Corporate:Further Education and Apprenticeships Division - Corporate - 2020-2023:MYIT</value>
    </field>
    <field name="Objective-Parent">
      <value order="0">MYIT</value>
    </field>
    <field name="Objective-State">
      <value order="0">Published</value>
    </field>
    <field name="Objective-VersionId">
      <value order="0">vA84373461</value>
    </field>
    <field name="Objective-Version">
      <value order="0">5.0</value>
    </field>
    <field name="Objective-VersionNumber">
      <value order="0">6</value>
    </field>
    <field name="Objective-VersionComment">
      <value order="0"/>
    </field>
    <field name="Objective-FileNumber">
      <value order="0">qA1425538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>2023-02-09T00:00:00Z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C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EvansS15</dc:creator>
  <cp:lastModifiedBy>DaviesLA</cp:lastModifiedBy>
  <dcterms:created xsi:type="dcterms:W3CDTF">2022-01-21T15:12:52Z</dcterms:created>
  <dcterms:modified xsi:type="dcterms:W3CDTF">2023-03-03T10:35:44Z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A44022155</vt:lpwstr>
  </property>
  <property fmtid="{D5CDD505-2E9C-101B-9397-08002B2CF9AE}" pid="4" name="Objective-Title">
    <vt:lpwstr>ACL Allocations 2023-24 - Annex C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2023-02-09T09:48:28Z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2023-03-03T10:35:53Z</vt:filetime>
  </property>
  <property fmtid="{D5CDD505-2E9C-101B-9397-08002B2CF9AE}" pid="10" name="Objective-ModificationStamp">
    <vt:filetime>2023-03-03T10:35:53Z</vt:filetime>
  </property>
  <property fmtid="{D5CDD505-2E9C-101B-9397-08002B2CF9AE}" pid="11" name="Objective-Owner">
    <vt:lpwstr>Davies, Lynda A (ESJWL - SHELL - Further Education and Apprenticeships)</vt:lpwstr>
  </property>
  <property fmtid="{D5CDD505-2E9C-101B-9397-08002B2CF9AE}" pid="12" name="Objective-Path">
    <vt:lpwstr>Objective Global Folder:#Business File Plan:WG Organisational Groups:NEW - Post April 2022 - Education, Social Justice &amp; Welsh Language:Education, Social Justice &amp; Welsh Language (ESJWL) - SHELL - Further Education &amp; Apprenticeships:1 - Save:Divisional Administration:FEAD Corporate:Further Education and Apprenticeships Division - Corporate - 2020-2023:MYIT</vt:lpwstr>
  </property>
  <property fmtid="{D5CDD505-2E9C-101B-9397-08002B2CF9AE}" pid="13" name="Objective-Parent">
    <vt:lpwstr>MYIT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vA84373461</vt:lpwstr>
  </property>
  <property fmtid="{D5CDD505-2E9C-101B-9397-08002B2CF9AE}" pid="16" name="Objective-Version">
    <vt:lpwstr>5.0</vt:lpwstr>
  </property>
  <property fmtid="{D5CDD505-2E9C-101B-9397-08002B2CF9AE}" pid="17" name="Objective-VersionNumber">
    <vt:r8>6</vt:r8>
  </property>
  <property fmtid="{D5CDD505-2E9C-101B-9397-08002B2CF9AE}" pid="18" name="Objective-VersionComment">
    <vt:lpwstr/>
  </property>
  <property fmtid="{D5CDD505-2E9C-101B-9397-08002B2CF9AE}" pid="19" name="Objective-FileNumber">
    <vt:lpwstr>qA1425538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Objective-Date Acquired">
    <vt:filetime>2023-02-09T00:00:00Z</vt:filetime>
  </property>
  <property fmtid="{D5CDD505-2E9C-101B-9397-08002B2CF9AE}" pid="23" name="Objective-Official Translation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</Properties>
</file>